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Text1" localSheetId="0">'Sheet1'!$B$3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<sst xmlns="http://schemas.openxmlformats.org/spreadsheetml/2006/main" count="196" uniqueCount="136">
  <si>
    <t>Inspection</t>
  </si>
  <si>
    <t>Year</t>
  </si>
  <si>
    <t>Tach</t>
  </si>
  <si>
    <t>Airframe</t>
  </si>
  <si>
    <t>Engine</t>
  </si>
  <si>
    <t>Prop</t>
  </si>
  <si>
    <t>Annual</t>
  </si>
  <si>
    <t>SMOH</t>
  </si>
  <si>
    <t>Total</t>
  </si>
  <si>
    <t xml:space="preserve"> </t>
  </si>
  <si>
    <t>at tach</t>
  </si>
  <si>
    <t>Ignition Switch</t>
  </si>
  <si>
    <t>Hrs.Since</t>
  </si>
  <si>
    <t>CURRENT</t>
  </si>
  <si>
    <t>N-Number</t>
  </si>
  <si>
    <t>Make</t>
  </si>
  <si>
    <t>Cessna</t>
  </si>
  <si>
    <t>Model</t>
  </si>
  <si>
    <t>Serial</t>
  </si>
  <si>
    <t>182-51251</t>
  </si>
  <si>
    <t>Category</t>
  </si>
  <si>
    <t>Print Date</t>
  </si>
  <si>
    <t>Owner</t>
  </si>
  <si>
    <t>RST Engineering</t>
  </si>
  <si>
    <t>Address</t>
  </si>
  <si>
    <t>City</t>
  </si>
  <si>
    <t>State</t>
  </si>
  <si>
    <t>Zip</t>
  </si>
  <si>
    <t>LOGBOOK DATA</t>
  </si>
  <si>
    <t>AVG ANNUAL HRS.</t>
  </si>
  <si>
    <t>HOURS AND TIMES</t>
  </si>
  <si>
    <t>EQUIPMENT MODEL/SERIAL LOG</t>
  </si>
  <si>
    <t>Equipment Name</t>
  </si>
  <si>
    <t>Turn and Bank</t>
  </si>
  <si>
    <t>Clock</t>
  </si>
  <si>
    <t>Compass</t>
  </si>
  <si>
    <t>OAT Gauge</t>
  </si>
  <si>
    <t>Vertical Speed</t>
  </si>
  <si>
    <t>Altimeter</t>
  </si>
  <si>
    <t>Artificial Horizon</t>
  </si>
  <si>
    <t>Directional Gyroscope</t>
  </si>
  <si>
    <t>EGT/CHT Dual Gauge</t>
  </si>
  <si>
    <t>Manufacturer</t>
  </si>
  <si>
    <t>Emergency Locator Transmitter</t>
  </si>
  <si>
    <t>ACK Technology</t>
  </si>
  <si>
    <t>Westach</t>
  </si>
  <si>
    <t>RC Allen</t>
  </si>
  <si>
    <t>Com #2</t>
  </si>
  <si>
    <t>Narco</t>
  </si>
  <si>
    <t>COM-11</t>
  </si>
  <si>
    <t>Audio Panel</t>
  </si>
  <si>
    <t>RST-564</t>
  </si>
  <si>
    <t>Loran</t>
  </si>
  <si>
    <t>II Morrow</t>
  </si>
  <si>
    <t>Transponder</t>
  </si>
  <si>
    <t>800M</t>
  </si>
  <si>
    <t>AT-150</t>
  </si>
  <si>
    <t>Altitude Encoder</t>
  </si>
  <si>
    <t>A-30</t>
  </si>
  <si>
    <t>Ammeter-Voltmeter</t>
  </si>
  <si>
    <t>WT2A1</t>
  </si>
  <si>
    <t>Lamp Dimmer</t>
  </si>
  <si>
    <t>RST-533</t>
  </si>
  <si>
    <t>Marker Beacon Receiver</t>
  </si>
  <si>
    <t>RST-521</t>
  </si>
  <si>
    <t>Transceiver - 2M</t>
  </si>
  <si>
    <t>Kenwood</t>
  </si>
  <si>
    <t>TM221A</t>
  </si>
  <si>
    <t>Entertainment Radio</t>
  </si>
  <si>
    <t>Realistic</t>
  </si>
  <si>
    <t>12-947</t>
  </si>
  <si>
    <t>182-A</t>
  </si>
  <si>
    <t>Continental</t>
  </si>
  <si>
    <t>0-470-L</t>
  </si>
  <si>
    <t>67086-6-L</t>
  </si>
  <si>
    <t>Engine &amp; Propeller</t>
  </si>
  <si>
    <t>Prop Hub</t>
  </si>
  <si>
    <t>McCauley</t>
  </si>
  <si>
    <t>2A34C66N0</t>
  </si>
  <si>
    <t>Prop Blade #1</t>
  </si>
  <si>
    <t>C28284YS</t>
  </si>
  <si>
    <t>Prop Blade #2</t>
  </si>
  <si>
    <t>C28662YS</t>
  </si>
  <si>
    <t>Carburetor</t>
  </si>
  <si>
    <t>Marvel-Schebler</t>
  </si>
  <si>
    <t>MA4-5</t>
  </si>
  <si>
    <t>10-4893-1</t>
  </si>
  <si>
    <t>Prop Governor</t>
  </si>
  <si>
    <t>0550227-2</t>
  </si>
  <si>
    <t>4754B</t>
  </si>
  <si>
    <t>Alternator</t>
  </si>
  <si>
    <t>Motorola</t>
  </si>
  <si>
    <t>A1690</t>
  </si>
  <si>
    <t>Regulator</t>
  </si>
  <si>
    <t>Starter</t>
  </si>
  <si>
    <t>Delco Remy</t>
  </si>
  <si>
    <t>MCL-6501</t>
  </si>
  <si>
    <t>11F000287</t>
  </si>
  <si>
    <t>Magneto L</t>
  </si>
  <si>
    <t>Bendix</t>
  </si>
  <si>
    <t>S6-RN-25</t>
  </si>
  <si>
    <t>Magneto R</t>
  </si>
  <si>
    <t>Oil Cooler</t>
  </si>
  <si>
    <t>Air Filter</t>
  </si>
  <si>
    <t>Brackett</t>
  </si>
  <si>
    <t>BA-8110</t>
  </si>
  <si>
    <r>
      <t>Note:</t>
    </r>
    <r>
      <rPr>
        <i/>
        <sz val="10"/>
        <rFont val="Arial"/>
        <family val="2"/>
      </rPr>
      <t xml:space="preserve"> Items in italics must have at least the model number listed.  Serial is generally mandatory.</t>
    </r>
  </si>
  <si>
    <t>RCA22-7</t>
  </si>
  <si>
    <t>Prop Total</t>
  </si>
  <si>
    <t>Engine Total</t>
  </si>
  <si>
    <t>Engine SMOH</t>
  </si>
  <si>
    <t>Prop SMOH</t>
  </si>
  <si>
    <t>Airframe Total</t>
  </si>
  <si>
    <t>date</t>
  </si>
  <si>
    <t>Email</t>
  </si>
  <si>
    <t>n/a</t>
  </si>
  <si>
    <t>Com #1</t>
  </si>
  <si>
    <t>Microair</t>
  </si>
  <si>
    <t>Belchfire</t>
  </si>
  <si>
    <t>Vacuum Pump</t>
  </si>
  <si>
    <t>1234A</t>
  </si>
  <si>
    <t>987-65432</t>
  </si>
  <si>
    <t>Norm/Util</t>
  </si>
  <si>
    <t>1234 Any St.</t>
  </si>
  <si>
    <t>(leave blank)</t>
  </si>
  <si>
    <t>Phone-work</t>
  </si>
  <si>
    <t>Anwhere</t>
  </si>
  <si>
    <t>AN</t>
  </si>
  <si>
    <t>Phone-home</t>
  </si>
  <si>
    <t>doofie@trybetter.com</t>
  </si>
  <si>
    <t>98765-1234</t>
  </si>
  <si>
    <t>Phone-cell</t>
  </si>
  <si>
    <t>Doofus Q Tinkerputter</t>
  </si>
  <si>
    <t>555.123.1324</t>
  </si>
  <si>
    <t>555.321.9876</t>
  </si>
  <si>
    <t>555.987.6543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</si>
</sst>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15" fontId="0" fillId="2" borderId="0" xfId="0" applyNumberFormat="1" applyFill="1" applyAlignment="1" applyProtection="1">
      <alignment/>
      <protection/>
    </xf>
    <xf numFmtId="0" fontId="0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0" fillId="4" borderId="0" xfId="0" applyFill="1" applyAlignment="1" applyProtection="1">
      <alignment/>
      <protection locked="0"/>
    </xf>
    <xf numFmtId="15" fontId="0" fillId="4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horizontal="right"/>
      <protection/>
    </xf>
    <xf numFmtId="0" fontId="4" fillId="4" borderId="0" xfId="0" applyFont="1" applyFill="1" applyAlignment="1" applyProtection="1">
      <alignment/>
      <protection locked="0"/>
    </xf>
    <xf numFmtId="0" fontId="2" fillId="3" borderId="5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5" borderId="0" xfId="0" applyFont="1" applyFill="1" applyAlignment="1" applyProtection="1">
      <alignment/>
      <protection/>
    </xf>
    <xf numFmtId="0" fontId="0" fillId="5" borderId="0" xfId="0" applyFill="1" applyAlignment="1">
      <alignment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2" fillId="5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workbookViewId="0" topLeftCell="A69">
      <selection activeCell="A77" sqref="A77:I78"/>
    </sheetView>
  </sheetViews>
  <sheetFormatPr defaultColWidth="9.140625" defaultRowHeight="12.75"/>
  <cols>
    <col min="1" max="1" width="9.140625" style="3" customWidth="1"/>
    <col min="2" max="4" width="9.28125" style="3" bestFit="1" customWidth="1"/>
    <col min="5" max="5" width="10.00390625" style="3" bestFit="1" customWidth="1"/>
    <col min="6" max="6" width="11.421875" style="3" bestFit="1" customWidth="1"/>
    <col min="7" max="7" width="9.28125" style="3" bestFit="1" customWidth="1"/>
    <col min="8" max="8" width="9.421875" style="3" bestFit="1" customWidth="1"/>
    <col min="9" max="9" width="10.8515625" style="3" bestFit="1" customWidth="1"/>
    <col min="10" max="10" width="11.140625" style="3" bestFit="1" customWidth="1"/>
    <col min="11" max="16384" width="9.140625" style="3" customWidth="1"/>
  </cols>
  <sheetData>
    <row r="1" spans="1:9" ht="23.25">
      <c r="A1" s="2" t="s">
        <v>28</v>
      </c>
      <c r="H1" s="6" t="s">
        <v>21</v>
      </c>
      <c r="I1" s="11">
        <f ca="1">TODAY()</f>
        <v>37725</v>
      </c>
    </row>
    <row r="3" spans="1:9" ht="25.5">
      <c r="A3" s="12" t="s">
        <v>14</v>
      </c>
      <c r="B3" s="13" t="s">
        <v>120</v>
      </c>
      <c r="C3" s="14"/>
      <c r="D3" s="15" t="s">
        <v>15</v>
      </c>
      <c r="E3" s="28" t="s">
        <v>118</v>
      </c>
      <c r="F3" s="29"/>
      <c r="G3" s="14"/>
      <c r="H3" s="15" t="s">
        <v>17</v>
      </c>
      <c r="I3" s="13">
        <v>55543</v>
      </c>
    </row>
    <row r="4" spans="1:9" ht="38.25">
      <c r="A4" s="16" t="s">
        <v>18</v>
      </c>
      <c r="B4" s="17" t="s">
        <v>121</v>
      </c>
      <c r="C4" s="18"/>
      <c r="D4" s="19" t="s">
        <v>20</v>
      </c>
      <c r="E4" s="28" t="s">
        <v>122</v>
      </c>
      <c r="F4" s="29"/>
      <c r="G4" s="18"/>
      <c r="H4" s="19" t="s">
        <v>22</v>
      </c>
      <c r="I4" s="17" t="s">
        <v>132</v>
      </c>
    </row>
    <row r="5" spans="1:9" ht="25.5">
      <c r="A5" s="16" t="s">
        <v>24</v>
      </c>
      <c r="B5" s="28" t="s">
        <v>123</v>
      </c>
      <c r="C5" s="30"/>
      <c r="D5" s="30"/>
      <c r="E5" s="29"/>
      <c r="F5" s="20" t="s">
        <v>124</v>
      </c>
      <c r="G5" s="18"/>
      <c r="H5" s="19" t="s">
        <v>125</v>
      </c>
      <c r="I5" s="21" t="s">
        <v>133</v>
      </c>
    </row>
    <row r="6" spans="1:9" ht="25.5">
      <c r="A6" s="16" t="s">
        <v>25</v>
      </c>
      <c r="B6" s="17" t="s">
        <v>126</v>
      </c>
      <c r="C6" s="18"/>
      <c r="D6" s="19" t="s">
        <v>26</v>
      </c>
      <c r="E6" s="28" t="s">
        <v>127</v>
      </c>
      <c r="F6" s="29"/>
      <c r="G6" s="18"/>
      <c r="H6" s="19" t="s">
        <v>128</v>
      </c>
      <c r="I6" s="21" t="s">
        <v>134</v>
      </c>
    </row>
    <row r="7" spans="1:9" s="4" customFormat="1" ht="33.75">
      <c r="A7" s="16" t="s">
        <v>114</v>
      </c>
      <c r="B7" s="21" t="s">
        <v>129</v>
      </c>
      <c r="C7" s="18"/>
      <c r="D7" s="19" t="s">
        <v>27</v>
      </c>
      <c r="E7" s="28" t="s">
        <v>130</v>
      </c>
      <c r="F7" s="29"/>
      <c r="G7" s="18"/>
      <c r="H7" s="19" t="s">
        <v>131</v>
      </c>
      <c r="I7" s="21" t="s">
        <v>135</v>
      </c>
    </row>
    <row r="8" s="4" customFormat="1" ht="12.75">
      <c r="C8" s="5"/>
    </row>
    <row r="9" spans="1:3" s="4" customFormat="1" ht="15.75">
      <c r="A9" s="31" t="s">
        <v>30</v>
      </c>
      <c r="B9" s="32"/>
      <c r="C9" s="32"/>
    </row>
    <row r="10" spans="1:9" ht="12.7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2.75">
      <c r="A11" s="6" t="s">
        <v>112</v>
      </c>
      <c r="D11" s="22">
        <v>3072.8</v>
      </c>
      <c r="F11" s="6" t="s">
        <v>10</v>
      </c>
      <c r="G11" s="22">
        <v>1493.7</v>
      </c>
      <c r="H11" s="6" t="s">
        <v>113</v>
      </c>
      <c r="I11" s="23">
        <v>33175</v>
      </c>
    </row>
    <row r="12" spans="1:9" ht="12.75">
      <c r="A12" s="6" t="s">
        <v>110</v>
      </c>
      <c r="D12" s="22">
        <v>918.8</v>
      </c>
      <c r="F12" s="6" t="s">
        <v>10</v>
      </c>
      <c r="G12" s="22">
        <v>1493.7</v>
      </c>
      <c r="H12" s="6" t="s">
        <v>113</v>
      </c>
      <c r="I12" s="23">
        <v>33176</v>
      </c>
    </row>
    <row r="13" spans="1:9" ht="12.75">
      <c r="A13" s="6" t="s">
        <v>111</v>
      </c>
      <c r="D13" s="22">
        <v>918.8</v>
      </c>
      <c r="F13" s="6" t="s">
        <v>10</v>
      </c>
      <c r="G13" s="22">
        <v>1493.7</v>
      </c>
      <c r="H13" s="6" t="s">
        <v>113</v>
      </c>
      <c r="I13" s="23">
        <v>33177</v>
      </c>
    </row>
    <row r="14" spans="1:9" ht="12.75">
      <c r="A14" s="6" t="s">
        <v>109</v>
      </c>
      <c r="D14" s="22">
        <v>918.8</v>
      </c>
      <c r="F14" s="6" t="s">
        <v>10</v>
      </c>
      <c r="G14" s="22">
        <v>1493.7</v>
      </c>
      <c r="H14" s="6" t="s">
        <v>113</v>
      </c>
      <c r="I14" s="23">
        <v>33178</v>
      </c>
    </row>
    <row r="15" spans="1:9" ht="12.75">
      <c r="A15" s="6" t="s">
        <v>108</v>
      </c>
      <c r="D15" s="22">
        <v>3072.8</v>
      </c>
      <c r="F15" s="6" t="s">
        <v>10</v>
      </c>
      <c r="G15" s="22">
        <v>1493.7</v>
      </c>
      <c r="H15" s="6" t="s">
        <v>113</v>
      </c>
      <c r="I15" s="23">
        <v>33179</v>
      </c>
    </row>
    <row r="16" spans="1:8" ht="12.75">
      <c r="A16" s="3" t="s">
        <v>9</v>
      </c>
      <c r="F16" s="3" t="s">
        <v>9</v>
      </c>
      <c r="G16" s="3" t="s">
        <v>9</v>
      </c>
      <c r="H16" s="3" t="s">
        <v>9</v>
      </c>
    </row>
    <row r="19" spans="1:9" ht="12.75">
      <c r="A19" s="25" t="s">
        <v>0</v>
      </c>
      <c r="B19" s="26" t="s">
        <v>1</v>
      </c>
      <c r="C19" s="26" t="s">
        <v>2</v>
      </c>
      <c r="D19" s="26" t="s">
        <v>12</v>
      </c>
      <c r="E19" s="26" t="s">
        <v>3</v>
      </c>
      <c r="F19" s="26" t="s">
        <v>4</v>
      </c>
      <c r="G19" s="26" t="s">
        <v>5</v>
      </c>
      <c r="H19" s="26" t="s">
        <v>4</v>
      </c>
      <c r="I19" s="26" t="s">
        <v>5</v>
      </c>
    </row>
    <row r="20" spans="1:9" s="7" customFormat="1" ht="12.75">
      <c r="A20" s="26"/>
      <c r="B20" s="26"/>
      <c r="C20" s="26"/>
      <c r="D20" s="26" t="s">
        <v>6</v>
      </c>
      <c r="E20" s="26" t="s">
        <v>8</v>
      </c>
      <c r="F20" s="26" t="s">
        <v>7</v>
      </c>
      <c r="G20" s="26" t="s">
        <v>7</v>
      </c>
      <c r="H20" s="26" t="s">
        <v>8</v>
      </c>
      <c r="I20" s="26" t="s">
        <v>8</v>
      </c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2" t="s">
        <v>6</v>
      </c>
      <c r="B22" s="22">
        <v>1991</v>
      </c>
      <c r="C22" s="22">
        <v>1547.5</v>
      </c>
      <c r="D22" s="6">
        <f>C22-$G$11</f>
        <v>53.799999999999955</v>
      </c>
      <c r="E22" s="6">
        <f>IF(D22&gt;0,$D$11+(C22-$G$11),"")</f>
        <v>3126.6000000000004</v>
      </c>
      <c r="F22" s="6">
        <f>IF(D22&gt;0,$D$12+(C22-$G$12),"")</f>
        <v>972.5999999999999</v>
      </c>
      <c r="G22" s="6">
        <f>IF(D22&gt;0,$D$13+(C22-$G$13),"")</f>
        <v>972.5999999999999</v>
      </c>
      <c r="H22" s="6">
        <f>IF(D22&gt;0,$D$14+(C22-$G$14),"")</f>
        <v>972.5999999999999</v>
      </c>
      <c r="I22" s="6">
        <f>IF(D22&gt;0,$D$15+(C22-$G$15),"")</f>
        <v>3126.6000000000004</v>
      </c>
    </row>
    <row r="23" spans="1:9" ht="12.75">
      <c r="A23" s="22" t="s">
        <v>6</v>
      </c>
      <c r="B23" s="22">
        <f>B22+1</f>
        <v>1992</v>
      </c>
      <c r="C23" s="22">
        <v>1612.6</v>
      </c>
      <c r="D23" s="6">
        <f>IF(C23-C22&gt;0,C23-C22,0)</f>
        <v>65.09999999999991</v>
      </c>
      <c r="E23" s="6">
        <f aca="true" t="shared" si="0" ref="E23:E41">IF(D23&gt;0,$D$11+(C23-$G$11),"")</f>
        <v>3191.7</v>
      </c>
      <c r="F23" s="6">
        <f aca="true" t="shared" si="1" ref="F23:F41">IF(D23&gt;0,$D$12+(C23-$G$12),"")</f>
        <v>1037.6999999999998</v>
      </c>
      <c r="G23" s="6">
        <f aca="true" t="shared" si="2" ref="G23:G41">IF(D23&gt;0,$D$13+(C23-$G$13),"")</f>
        <v>1037.6999999999998</v>
      </c>
      <c r="H23" s="6">
        <f aca="true" t="shared" si="3" ref="H23:H41">IF(D23&gt;0,$D$14+(C23-$G$14),"")</f>
        <v>1037.6999999999998</v>
      </c>
      <c r="I23" s="6">
        <f aca="true" t="shared" si="4" ref="I23:I41">IF(D23&gt;0,$D$15+(C23-$G$15),"")</f>
        <v>3191.7</v>
      </c>
    </row>
    <row r="24" spans="1:9" ht="12.75">
      <c r="A24" s="22" t="s">
        <v>6</v>
      </c>
      <c r="B24" s="22">
        <f aca="true" t="shared" si="5" ref="B24:B41">B23+1</f>
        <v>1993</v>
      </c>
      <c r="C24" s="22">
        <v>1685.1</v>
      </c>
      <c r="D24" s="6">
        <f aca="true" t="shared" si="6" ref="D24:D41">IF(C24-C23&gt;0,C24-C23,0)</f>
        <v>72.5</v>
      </c>
      <c r="E24" s="6">
        <f t="shared" si="0"/>
        <v>3264.2</v>
      </c>
      <c r="F24" s="6">
        <f t="shared" si="1"/>
        <v>1110.1999999999998</v>
      </c>
      <c r="G24" s="6">
        <f t="shared" si="2"/>
        <v>1110.1999999999998</v>
      </c>
      <c r="H24" s="6">
        <f t="shared" si="3"/>
        <v>1110.1999999999998</v>
      </c>
      <c r="I24" s="6">
        <f t="shared" si="4"/>
        <v>3264.2</v>
      </c>
    </row>
    <row r="25" spans="1:9" ht="12.75">
      <c r="A25" s="22" t="s">
        <v>6</v>
      </c>
      <c r="B25" s="22">
        <f t="shared" si="5"/>
        <v>1994</v>
      </c>
      <c r="C25" s="22">
        <v>1734.6</v>
      </c>
      <c r="D25" s="6">
        <f t="shared" si="6"/>
        <v>49.5</v>
      </c>
      <c r="E25" s="6">
        <f t="shared" si="0"/>
        <v>3313.7</v>
      </c>
      <c r="F25" s="6">
        <f t="shared" si="1"/>
        <v>1159.6999999999998</v>
      </c>
      <c r="G25" s="6">
        <f t="shared" si="2"/>
        <v>1159.6999999999998</v>
      </c>
      <c r="H25" s="6">
        <f t="shared" si="3"/>
        <v>1159.6999999999998</v>
      </c>
      <c r="I25" s="6">
        <f t="shared" si="4"/>
        <v>3313.7</v>
      </c>
    </row>
    <row r="26" spans="1:9" ht="12.75">
      <c r="A26" s="22" t="s">
        <v>6</v>
      </c>
      <c r="B26" s="22">
        <f t="shared" si="5"/>
        <v>1995</v>
      </c>
      <c r="C26" s="22">
        <v>1734.6</v>
      </c>
      <c r="D26" s="6">
        <f t="shared" si="6"/>
        <v>0</v>
      </c>
      <c r="E26" s="6">
        <f t="shared" si="0"/>
      </c>
      <c r="F26" s="6">
        <f t="shared" si="1"/>
      </c>
      <c r="G26" s="6">
        <f t="shared" si="2"/>
      </c>
      <c r="H26" s="6">
        <f t="shared" si="3"/>
      </c>
      <c r="I26" s="6">
        <f t="shared" si="4"/>
      </c>
    </row>
    <row r="27" spans="1:9" ht="12.75">
      <c r="A27" s="22" t="s">
        <v>6</v>
      </c>
      <c r="B27" s="22">
        <f t="shared" si="5"/>
        <v>1996</v>
      </c>
      <c r="C27" s="22">
        <v>1786.2</v>
      </c>
      <c r="D27" s="6">
        <f t="shared" si="6"/>
        <v>51.600000000000136</v>
      </c>
      <c r="E27" s="6">
        <f t="shared" si="0"/>
        <v>3365.3</v>
      </c>
      <c r="F27" s="6">
        <f t="shared" si="1"/>
        <v>1211.3</v>
      </c>
      <c r="G27" s="6">
        <f t="shared" si="2"/>
        <v>1211.3</v>
      </c>
      <c r="H27" s="6">
        <f t="shared" si="3"/>
        <v>1211.3</v>
      </c>
      <c r="I27" s="6">
        <f t="shared" si="4"/>
        <v>3365.3</v>
      </c>
    </row>
    <row r="28" spans="1:9" ht="12.75">
      <c r="A28" s="22" t="s">
        <v>6</v>
      </c>
      <c r="B28" s="22">
        <f t="shared" si="5"/>
        <v>1997</v>
      </c>
      <c r="C28" s="22">
        <v>1844</v>
      </c>
      <c r="D28" s="6">
        <f t="shared" si="6"/>
        <v>57.799999999999955</v>
      </c>
      <c r="E28" s="6">
        <f t="shared" si="0"/>
        <v>3423.1000000000004</v>
      </c>
      <c r="F28" s="6">
        <f t="shared" si="1"/>
        <v>1269.1</v>
      </c>
      <c r="G28" s="6">
        <f t="shared" si="2"/>
        <v>1269.1</v>
      </c>
      <c r="H28" s="6">
        <f t="shared" si="3"/>
        <v>1269.1</v>
      </c>
      <c r="I28" s="6">
        <f t="shared" si="4"/>
        <v>3423.1000000000004</v>
      </c>
    </row>
    <row r="29" spans="1:9" ht="12.75">
      <c r="A29" s="22" t="s">
        <v>6</v>
      </c>
      <c r="B29" s="22">
        <f t="shared" si="5"/>
        <v>1998</v>
      </c>
      <c r="C29" s="22">
        <v>1890.1</v>
      </c>
      <c r="D29" s="6">
        <f t="shared" si="6"/>
        <v>46.09999999999991</v>
      </c>
      <c r="E29" s="6">
        <f t="shared" si="0"/>
        <v>3469.2</v>
      </c>
      <c r="F29" s="6">
        <f t="shared" si="1"/>
        <v>1315.1999999999998</v>
      </c>
      <c r="G29" s="6">
        <f t="shared" si="2"/>
        <v>1315.1999999999998</v>
      </c>
      <c r="H29" s="6">
        <f t="shared" si="3"/>
        <v>1315.1999999999998</v>
      </c>
      <c r="I29" s="6">
        <f t="shared" si="4"/>
        <v>3469.2</v>
      </c>
    </row>
    <row r="30" spans="1:9" ht="12.75">
      <c r="A30" s="22" t="s">
        <v>6</v>
      </c>
      <c r="B30" s="22">
        <f t="shared" si="5"/>
        <v>1999</v>
      </c>
      <c r="C30" s="22">
        <v>1923.8</v>
      </c>
      <c r="D30" s="6">
        <f t="shared" si="6"/>
        <v>33.700000000000045</v>
      </c>
      <c r="E30" s="6">
        <f t="shared" si="0"/>
        <v>3502.9</v>
      </c>
      <c r="F30" s="6">
        <f t="shared" si="1"/>
        <v>1348.8999999999999</v>
      </c>
      <c r="G30" s="6">
        <f t="shared" si="2"/>
        <v>1348.8999999999999</v>
      </c>
      <c r="H30" s="6">
        <f t="shared" si="3"/>
        <v>1348.8999999999999</v>
      </c>
      <c r="I30" s="6">
        <f t="shared" si="4"/>
        <v>3502.9</v>
      </c>
    </row>
    <row r="31" spans="1:9" ht="12.75">
      <c r="A31" s="22" t="s">
        <v>6</v>
      </c>
      <c r="B31" s="22">
        <f t="shared" si="5"/>
        <v>2000</v>
      </c>
      <c r="C31" s="22">
        <v>1963.9</v>
      </c>
      <c r="D31" s="6">
        <f t="shared" si="6"/>
        <v>40.100000000000136</v>
      </c>
      <c r="E31" s="6">
        <f t="shared" si="0"/>
        <v>3543</v>
      </c>
      <c r="F31" s="6">
        <f t="shared" si="1"/>
        <v>1389</v>
      </c>
      <c r="G31" s="6">
        <f t="shared" si="2"/>
        <v>1389</v>
      </c>
      <c r="H31" s="6">
        <f t="shared" si="3"/>
        <v>1389</v>
      </c>
      <c r="I31" s="6">
        <f t="shared" si="4"/>
        <v>3543</v>
      </c>
    </row>
    <row r="32" spans="1:9" ht="12.75">
      <c r="A32" s="22" t="s">
        <v>6</v>
      </c>
      <c r="B32" s="22">
        <f t="shared" si="5"/>
        <v>2001</v>
      </c>
      <c r="C32" s="22">
        <v>1993.4</v>
      </c>
      <c r="D32" s="6">
        <f t="shared" si="6"/>
        <v>29.5</v>
      </c>
      <c r="E32" s="6">
        <f t="shared" si="0"/>
        <v>3572.5</v>
      </c>
      <c r="F32" s="6">
        <f t="shared" si="1"/>
        <v>1418.5</v>
      </c>
      <c r="G32" s="6">
        <f t="shared" si="2"/>
        <v>1418.5</v>
      </c>
      <c r="H32" s="6">
        <f t="shared" si="3"/>
        <v>1418.5</v>
      </c>
      <c r="I32" s="6">
        <f t="shared" si="4"/>
        <v>3572.5</v>
      </c>
    </row>
    <row r="33" spans="1:9" ht="12.75">
      <c r="A33" s="22" t="s">
        <v>6</v>
      </c>
      <c r="B33" s="22">
        <f t="shared" si="5"/>
        <v>2002</v>
      </c>
      <c r="C33" s="22"/>
      <c r="D33" s="6">
        <f t="shared" si="6"/>
        <v>0</v>
      </c>
      <c r="E33" s="6">
        <f t="shared" si="0"/>
      </c>
      <c r="F33" s="6">
        <f t="shared" si="1"/>
      </c>
      <c r="G33" s="6">
        <f t="shared" si="2"/>
      </c>
      <c r="H33" s="6">
        <f t="shared" si="3"/>
      </c>
      <c r="I33" s="6">
        <f t="shared" si="4"/>
      </c>
    </row>
    <row r="34" spans="1:9" ht="12.75">
      <c r="A34" s="22" t="s">
        <v>6</v>
      </c>
      <c r="B34" s="22">
        <f t="shared" si="5"/>
        <v>2003</v>
      </c>
      <c r="C34" s="22"/>
      <c r="D34" s="6">
        <f t="shared" si="6"/>
        <v>0</v>
      </c>
      <c r="E34" s="6">
        <f t="shared" si="0"/>
      </c>
      <c r="F34" s="6">
        <f t="shared" si="1"/>
      </c>
      <c r="G34" s="6">
        <f t="shared" si="2"/>
      </c>
      <c r="H34" s="6">
        <f t="shared" si="3"/>
      </c>
      <c r="I34" s="6">
        <f t="shared" si="4"/>
      </c>
    </row>
    <row r="35" spans="1:9" ht="12.75">
      <c r="A35" s="22" t="s">
        <v>6</v>
      </c>
      <c r="B35" s="22">
        <f t="shared" si="5"/>
        <v>2004</v>
      </c>
      <c r="C35" s="22"/>
      <c r="D35" s="6">
        <f t="shared" si="6"/>
        <v>0</v>
      </c>
      <c r="E35" s="6">
        <f t="shared" si="0"/>
      </c>
      <c r="F35" s="6">
        <f t="shared" si="1"/>
      </c>
      <c r="G35" s="6">
        <f t="shared" si="2"/>
      </c>
      <c r="H35" s="6">
        <f t="shared" si="3"/>
      </c>
      <c r="I35" s="6">
        <f t="shared" si="4"/>
      </c>
    </row>
    <row r="36" spans="1:9" ht="12.75">
      <c r="A36" s="22" t="s">
        <v>6</v>
      </c>
      <c r="B36" s="22">
        <f t="shared" si="5"/>
        <v>2005</v>
      </c>
      <c r="C36" s="22"/>
      <c r="D36" s="6">
        <f t="shared" si="6"/>
        <v>0</v>
      </c>
      <c r="E36" s="6">
        <f t="shared" si="0"/>
      </c>
      <c r="F36" s="6">
        <f t="shared" si="1"/>
      </c>
      <c r="G36" s="6">
        <f t="shared" si="2"/>
      </c>
      <c r="H36" s="6">
        <f t="shared" si="3"/>
      </c>
      <c r="I36" s="6">
        <f t="shared" si="4"/>
      </c>
    </row>
    <row r="37" spans="1:9" ht="12.75">
      <c r="A37" s="22" t="s">
        <v>6</v>
      </c>
      <c r="B37" s="22">
        <f t="shared" si="5"/>
        <v>2006</v>
      </c>
      <c r="C37" s="22"/>
      <c r="D37" s="6">
        <f t="shared" si="6"/>
        <v>0</v>
      </c>
      <c r="E37" s="6">
        <f t="shared" si="0"/>
      </c>
      <c r="F37" s="6">
        <f t="shared" si="1"/>
      </c>
      <c r="G37" s="6">
        <f t="shared" si="2"/>
      </c>
      <c r="H37" s="6">
        <f t="shared" si="3"/>
      </c>
      <c r="I37" s="6">
        <f t="shared" si="4"/>
      </c>
    </row>
    <row r="38" spans="1:9" ht="12.75">
      <c r="A38" s="22" t="s">
        <v>6</v>
      </c>
      <c r="B38" s="22">
        <f t="shared" si="5"/>
        <v>2007</v>
      </c>
      <c r="C38" s="22"/>
      <c r="D38" s="6">
        <f t="shared" si="6"/>
        <v>0</v>
      </c>
      <c r="E38" s="6">
        <f t="shared" si="0"/>
      </c>
      <c r="F38" s="6">
        <f t="shared" si="1"/>
      </c>
      <c r="G38" s="6">
        <f t="shared" si="2"/>
      </c>
      <c r="H38" s="6">
        <f t="shared" si="3"/>
      </c>
      <c r="I38" s="6">
        <f t="shared" si="4"/>
      </c>
    </row>
    <row r="39" spans="1:9" ht="12.75">
      <c r="A39" s="22" t="s">
        <v>6</v>
      </c>
      <c r="B39" s="22">
        <f t="shared" si="5"/>
        <v>2008</v>
      </c>
      <c r="C39" s="22"/>
      <c r="D39" s="6">
        <f t="shared" si="6"/>
        <v>0</v>
      </c>
      <c r="E39" s="6">
        <f t="shared" si="0"/>
      </c>
      <c r="F39" s="6">
        <f t="shared" si="1"/>
      </c>
      <c r="G39" s="6">
        <f t="shared" si="2"/>
      </c>
      <c r="H39" s="6">
        <f t="shared" si="3"/>
      </c>
      <c r="I39" s="6">
        <f t="shared" si="4"/>
      </c>
    </row>
    <row r="40" spans="1:9" ht="12.75">
      <c r="A40" s="22" t="s">
        <v>6</v>
      </c>
      <c r="B40" s="22">
        <f t="shared" si="5"/>
        <v>2009</v>
      </c>
      <c r="C40" s="22"/>
      <c r="D40" s="6">
        <f t="shared" si="6"/>
        <v>0</v>
      </c>
      <c r="E40" s="6">
        <f t="shared" si="0"/>
      </c>
      <c r="F40" s="6">
        <f t="shared" si="1"/>
      </c>
      <c r="G40" s="6">
        <f t="shared" si="2"/>
      </c>
      <c r="H40" s="6">
        <f t="shared" si="3"/>
      </c>
      <c r="I40" s="6">
        <f t="shared" si="4"/>
      </c>
    </row>
    <row r="41" spans="1:9" ht="12.75">
      <c r="A41" s="22" t="s">
        <v>6</v>
      </c>
      <c r="B41" s="22">
        <f t="shared" si="5"/>
        <v>2010</v>
      </c>
      <c r="C41" s="22"/>
      <c r="D41" s="6">
        <f t="shared" si="6"/>
        <v>0</v>
      </c>
      <c r="E41" s="6">
        <f t="shared" si="0"/>
      </c>
      <c r="F41" s="6">
        <f t="shared" si="1"/>
      </c>
      <c r="G41" s="6">
        <f t="shared" si="2"/>
      </c>
      <c r="H41" s="6">
        <f t="shared" si="3"/>
      </c>
      <c r="I41" s="6">
        <f t="shared" si="4"/>
      </c>
    </row>
    <row r="42" spans="1:9" ht="12.75">
      <c r="A42" s="33" t="s">
        <v>13</v>
      </c>
      <c r="B42" s="34" t="s">
        <v>9</v>
      </c>
      <c r="C42" s="6">
        <f>MAX(C22:C41)</f>
        <v>1993.4</v>
      </c>
      <c r="D42" s="6">
        <v>33.7</v>
      </c>
      <c r="E42" s="6">
        <f>$D$11+(C42-$G$11)</f>
        <v>3572.5</v>
      </c>
      <c r="F42" s="6">
        <f>$D$12+(C42-$G$12)</f>
        <v>1418.5</v>
      </c>
      <c r="G42" s="6">
        <f>$D$13+(C42-$G$13)</f>
        <v>1418.5</v>
      </c>
      <c r="H42" s="6">
        <f>$D$14+(C42-$G$14)</f>
        <v>1418.5</v>
      </c>
      <c r="I42" s="6">
        <f>$D$15+(C42-$G$15)</f>
        <v>3572.5</v>
      </c>
    </row>
    <row r="43" spans="1:9" ht="12.75">
      <c r="A43" s="10" t="s">
        <v>29</v>
      </c>
      <c r="B43" s="6"/>
      <c r="C43" s="6"/>
      <c r="D43" s="24">
        <f>SUM(D22:D41)/COUNTIF(D22:D41,"&gt;0")</f>
        <v>49.970000000000006</v>
      </c>
      <c r="E43" s="1"/>
      <c r="F43" s="1"/>
      <c r="G43" s="1"/>
      <c r="H43" s="1"/>
      <c r="I43" s="3" t="s">
        <v>9</v>
      </c>
    </row>
    <row r="44" spans="1:8" ht="12.75">
      <c r="A44" s="8"/>
      <c r="B44" s="1"/>
      <c r="C44" s="1"/>
      <c r="D44" s="1"/>
      <c r="E44" s="1"/>
      <c r="F44" s="1"/>
      <c r="G44" s="1"/>
      <c r="H44" s="1"/>
    </row>
    <row r="46" spans="1:10" ht="15.75">
      <c r="A46" s="31" t="s">
        <v>31</v>
      </c>
      <c r="B46" s="32"/>
      <c r="C46" s="32"/>
      <c r="D46" s="32"/>
      <c r="E46" s="32"/>
      <c r="F46" s="25"/>
      <c r="G46" s="25"/>
      <c r="H46" s="25"/>
      <c r="I46" s="25"/>
      <c r="J46" s="1"/>
    </row>
    <row r="47" spans="1:10" ht="12.75">
      <c r="A47" s="35"/>
      <c r="B47" s="36"/>
      <c r="C47" s="36"/>
      <c r="D47" s="36"/>
      <c r="E47" s="36"/>
      <c r="F47" s="36"/>
      <c r="G47" s="36"/>
      <c r="H47" s="36"/>
      <c r="I47" s="36"/>
      <c r="J47" s="1"/>
    </row>
    <row r="48" spans="1:10" s="39" customFormat="1" ht="12.75">
      <c r="A48" s="37" t="s">
        <v>106</v>
      </c>
      <c r="B48" s="32"/>
      <c r="C48" s="32"/>
      <c r="D48" s="32"/>
      <c r="E48" s="32"/>
      <c r="F48" s="32"/>
      <c r="G48" s="32"/>
      <c r="H48" s="32"/>
      <c r="I48" s="32"/>
      <c r="J48" s="38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1"/>
    </row>
    <row r="50" spans="1:10" ht="12.75">
      <c r="A50" s="35" t="s">
        <v>3</v>
      </c>
      <c r="B50" s="25"/>
      <c r="C50" s="25"/>
      <c r="D50" s="25"/>
      <c r="E50" s="25"/>
      <c r="F50" s="25"/>
      <c r="G50" s="25"/>
      <c r="H50" s="25"/>
      <c r="I50" s="25"/>
      <c r="J50" s="1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1"/>
    </row>
    <row r="52" spans="1:10" ht="12.75">
      <c r="A52" s="25"/>
      <c r="B52" s="25" t="s">
        <v>32</v>
      </c>
      <c r="C52" s="25"/>
      <c r="D52" s="25"/>
      <c r="E52" s="25" t="s">
        <v>42</v>
      </c>
      <c r="F52" s="25"/>
      <c r="G52" s="25" t="s">
        <v>17</v>
      </c>
      <c r="H52" s="25"/>
      <c r="I52" s="25" t="s">
        <v>18</v>
      </c>
      <c r="J52" s="1"/>
    </row>
    <row r="53" spans="1:9" ht="12.75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2.75">
      <c r="A54" s="9"/>
      <c r="B54" s="27" t="s">
        <v>3</v>
      </c>
      <c r="C54" s="27"/>
      <c r="D54" s="27"/>
      <c r="E54" s="27" t="s">
        <v>16</v>
      </c>
      <c r="F54" s="27"/>
      <c r="G54" s="27" t="s">
        <v>71</v>
      </c>
      <c r="H54" s="27"/>
      <c r="I54" s="27" t="s">
        <v>19</v>
      </c>
    </row>
    <row r="55" spans="2:9" ht="12.75">
      <c r="B55" s="22" t="s">
        <v>33</v>
      </c>
      <c r="C55" s="22"/>
      <c r="D55" s="22"/>
      <c r="E55" s="22"/>
      <c r="F55" s="22"/>
      <c r="G55" s="22"/>
      <c r="H55" s="22"/>
      <c r="I55" s="22"/>
    </row>
    <row r="56" spans="2:9" ht="12.75">
      <c r="B56" s="22" t="s">
        <v>34</v>
      </c>
      <c r="C56" s="22"/>
      <c r="D56" s="22"/>
      <c r="E56" s="22"/>
      <c r="F56" s="22"/>
      <c r="G56" s="22"/>
      <c r="H56" s="22"/>
      <c r="I56" s="22"/>
    </row>
    <row r="57" spans="2:9" ht="12.75">
      <c r="B57" s="22" t="s">
        <v>35</v>
      </c>
      <c r="C57" s="22"/>
      <c r="D57" s="22"/>
      <c r="E57" s="22"/>
      <c r="F57" s="22"/>
      <c r="G57" s="22"/>
      <c r="H57" s="22"/>
      <c r="I57" s="22"/>
    </row>
    <row r="58" spans="2:9" ht="12.75">
      <c r="B58" s="22" t="s">
        <v>36</v>
      </c>
      <c r="C58" s="22"/>
      <c r="D58" s="22"/>
      <c r="E58" s="22"/>
      <c r="F58" s="22"/>
      <c r="G58" s="22"/>
      <c r="H58" s="22"/>
      <c r="I58" s="22"/>
    </row>
    <row r="59" spans="2:9" ht="12.75">
      <c r="B59" s="22" t="s">
        <v>37</v>
      </c>
      <c r="C59" s="22"/>
      <c r="D59" s="22"/>
      <c r="E59" s="22"/>
      <c r="F59" s="22"/>
      <c r="G59" s="22"/>
      <c r="H59" s="22"/>
      <c r="I59" s="22"/>
    </row>
    <row r="60" spans="2:9" ht="12.75">
      <c r="B60" s="22" t="s">
        <v>38</v>
      </c>
      <c r="C60" s="22"/>
      <c r="D60" s="22"/>
      <c r="E60" s="22"/>
      <c r="F60" s="22"/>
      <c r="G60" s="22"/>
      <c r="H60" s="22"/>
      <c r="I60" s="22"/>
    </row>
    <row r="61" spans="2:9" ht="12.75">
      <c r="B61" s="22" t="s">
        <v>39</v>
      </c>
      <c r="C61" s="22"/>
      <c r="D61" s="22"/>
      <c r="E61" s="22" t="s">
        <v>46</v>
      </c>
      <c r="F61" s="22"/>
      <c r="G61" s="22" t="s">
        <v>107</v>
      </c>
      <c r="H61" s="22"/>
      <c r="I61" s="22">
        <v>902863</v>
      </c>
    </row>
    <row r="62" spans="2:9" ht="12.75">
      <c r="B62" s="22" t="s">
        <v>40</v>
      </c>
      <c r="C62" s="22"/>
      <c r="D62" s="22"/>
      <c r="E62" s="22" t="s">
        <v>46</v>
      </c>
      <c r="F62" s="22"/>
      <c r="G62" s="22" t="s">
        <v>107</v>
      </c>
      <c r="H62" s="22"/>
      <c r="I62" s="22">
        <v>902223</v>
      </c>
    </row>
    <row r="63" spans="2:9" ht="12.75">
      <c r="B63" s="22" t="s">
        <v>41</v>
      </c>
      <c r="C63" s="22"/>
      <c r="D63" s="22"/>
      <c r="E63" s="22" t="s">
        <v>45</v>
      </c>
      <c r="F63" s="22"/>
      <c r="G63" s="22"/>
      <c r="H63" s="22"/>
      <c r="I63" s="22"/>
    </row>
    <row r="64" spans="2:9" ht="12.75">
      <c r="B64" s="22" t="s">
        <v>43</v>
      </c>
      <c r="C64" s="22"/>
      <c r="D64" s="22"/>
      <c r="E64" s="22" t="s">
        <v>44</v>
      </c>
      <c r="F64" s="22"/>
      <c r="G64" s="22"/>
      <c r="H64" s="22"/>
      <c r="I64" s="22"/>
    </row>
    <row r="65" spans="2:9" ht="12.75">
      <c r="B65" s="22" t="s">
        <v>116</v>
      </c>
      <c r="C65" s="22"/>
      <c r="D65" s="22"/>
      <c r="E65" s="22" t="s">
        <v>117</v>
      </c>
      <c r="F65" s="22"/>
      <c r="G65" s="22">
        <v>760</v>
      </c>
      <c r="H65" s="22"/>
      <c r="I65" s="22"/>
    </row>
    <row r="66" spans="2:9" ht="12.75">
      <c r="B66" s="22" t="s">
        <v>47</v>
      </c>
      <c r="C66" s="22"/>
      <c r="D66" s="22"/>
      <c r="E66" s="22" t="s">
        <v>48</v>
      </c>
      <c r="F66" s="22"/>
      <c r="G66" s="22" t="s">
        <v>49</v>
      </c>
      <c r="H66" s="22"/>
      <c r="I66" s="22"/>
    </row>
    <row r="67" spans="2:9" ht="12.75">
      <c r="B67" s="22" t="s">
        <v>50</v>
      </c>
      <c r="C67" s="22"/>
      <c r="D67" s="22"/>
      <c r="E67" s="22" t="s">
        <v>23</v>
      </c>
      <c r="F67" s="22"/>
      <c r="G67" s="22" t="s">
        <v>51</v>
      </c>
      <c r="H67" s="22"/>
      <c r="I67" s="22"/>
    </row>
    <row r="68" spans="2:9" ht="12.75">
      <c r="B68" s="22" t="s">
        <v>52</v>
      </c>
      <c r="C68" s="22"/>
      <c r="D68" s="22"/>
      <c r="E68" s="22" t="s">
        <v>53</v>
      </c>
      <c r="F68" s="22"/>
      <c r="G68" s="22" t="s">
        <v>55</v>
      </c>
      <c r="H68" s="22"/>
      <c r="I68" s="22"/>
    </row>
    <row r="69" spans="2:9" ht="12.75">
      <c r="B69" s="22" t="s">
        <v>54</v>
      </c>
      <c r="C69" s="22"/>
      <c r="D69" s="22"/>
      <c r="E69" s="22" t="s">
        <v>48</v>
      </c>
      <c r="F69" s="22"/>
      <c r="G69" s="22" t="s">
        <v>56</v>
      </c>
      <c r="H69" s="22"/>
      <c r="I69" s="22"/>
    </row>
    <row r="70" spans="2:9" ht="12.75">
      <c r="B70" s="22" t="s">
        <v>57</v>
      </c>
      <c r="C70" s="22"/>
      <c r="D70" s="22"/>
      <c r="E70" s="22" t="s">
        <v>44</v>
      </c>
      <c r="F70" s="22"/>
      <c r="G70" s="22" t="s">
        <v>58</v>
      </c>
      <c r="H70" s="22"/>
      <c r="I70" s="22"/>
    </row>
    <row r="71" spans="2:9" ht="12.75">
      <c r="B71" s="22" t="s">
        <v>59</v>
      </c>
      <c r="C71" s="22"/>
      <c r="D71" s="22"/>
      <c r="E71" s="22" t="s">
        <v>45</v>
      </c>
      <c r="F71" s="22"/>
      <c r="G71" s="22" t="s">
        <v>60</v>
      </c>
      <c r="H71" s="22"/>
      <c r="I71" s="22"/>
    </row>
    <row r="72" spans="2:9" ht="12.75">
      <c r="B72" s="22" t="s">
        <v>61</v>
      </c>
      <c r="C72" s="22"/>
      <c r="D72" s="22"/>
      <c r="E72" s="22" t="s">
        <v>23</v>
      </c>
      <c r="F72" s="22"/>
      <c r="G72" s="22" t="s">
        <v>62</v>
      </c>
      <c r="H72" s="22"/>
      <c r="I72" s="22"/>
    </row>
    <row r="73" spans="2:9" ht="12.75">
      <c r="B73" s="22" t="s">
        <v>63</v>
      </c>
      <c r="C73" s="22"/>
      <c r="D73" s="22"/>
      <c r="E73" s="22" t="s">
        <v>23</v>
      </c>
      <c r="F73" s="22"/>
      <c r="G73" s="22" t="s">
        <v>64</v>
      </c>
      <c r="H73" s="22"/>
      <c r="I73" s="22"/>
    </row>
    <row r="74" spans="2:9" ht="12.75">
      <c r="B74" s="22" t="s">
        <v>65</v>
      </c>
      <c r="C74" s="22"/>
      <c r="D74" s="22"/>
      <c r="E74" s="22" t="s">
        <v>66</v>
      </c>
      <c r="F74" s="22"/>
      <c r="G74" s="22" t="s">
        <v>67</v>
      </c>
      <c r="H74" s="22"/>
      <c r="I74" s="22"/>
    </row>
    <row r="75" spans="2:9" ht="12.75">
      <c r="B75" s="22" t="s">
        <v>68</v>
      </c>
      <c r="C75" s="22"/>
      <c r="D75" s="22"/>
      <c r="E75" s="22" t="s">
        <v>69</v>
      </c>
      <c r="F75" s="22"/>
      <c r="G75" s="22" t="s">
        <v>70</v>
      </c>
      <c r="H75" s="22"/>
      <c r="I75" s="22"/>
    </row>
    <row r="77" spans="1:9" ht="12.75">
      <c r="A77" s="40" t="s">
        <v>75</v>
      </c>
      <c r="B77" s="32"/>
      <c r="C77" s="25"/>
      <c r="D77" s="25"/>
      <c r="E77" s="25"/>
      <c r="F77" s="25"/>
      <c r="G77" s="25"/>
      <c r="H77" s="25"/>
      <c r="I77" s="25"/>
    </row>
    <row r="78" spans="1:9" ht="12.75">
      <c r="A78" s="25"/>
      <c r="B78" s="25"/>
      <c r="C78" s="25"/>
      <c r="D78" s="25"/>
      <c r="E78" s="25"/>
      <c r="F78" s="25"/>
      <c r="G78" s="25"/>
      <c r="H78" s="25"/>
      <c r="I78" s="25"/>
    </row>
    <row r="79" spans="1:9" ht="12.75">
      <c r="A79" s="9"/>
      <c r="B79" s="27" t="s">
        <v>4</v>
      </c>
      <c r="C79" s="27"/>
      <c r="D79" s="27"/>
      <c r="E79" s="27" t="s">
        <v>72</v>
      </c>
      <c r="F79" s="27"/>
      <c r="G79" s="27" t="s">
        <v>73</v>
      </c>
      <c r="H79" s="27"/>
      <c r="I79" s="27" t="s">
        <v>74</v>
      </c>
    </row>
    <row r="80" spans="1:9" ht="12.75">
      <c r="A80" s="9"/>
      <c r="B80" s="27" t="s">
        <v>76</v>
      </c>
      <c r="C80" s="27"/>
      <c r="D80" s="27"/>
      <c r="E80" s="27" t="s">
        <v>77</v>
      </c>
      <c r="F80" s="27"/>
      <c r="G80" s="27" t="s">
        <v>78</v>
      </c>
      <c r="H80" s="27"/>
      <c r="I80" s="27">
        <v>723440</v>
      </c>
    </row>
    <row r="81" spans="1:9" ht="12.75">
      <c r="A81" s="9"/>
      <c r="B81" s="27" t="s">
        <v>79</v>
      </c>
      <c r="C81" s="27"/>
      <c r="D81" s="27"/>
      <c r="E81" s="27" t="s">
        <v>77</v>
      </c>
      <c r="F81" s="27"/>
      <c r="G81" s="27" t="s">
        <v>78</v>
      </c>
      <c r="H81" s="27"/>
      <c r="I81" s="27" t="s">
        <v>80</v>
      </c>
    </row>
    <row r="82" spans="1:9" ht="12.75">
      <c r="A82" s="9"/>
      <c r="B82" s="27" t="s">
        <v>81</v>
      </c>
      <c r="C82" s="27"/>
      <c r="D82" s="27"/>
      <c r="E82" s="27" t="s">
        <v>77</v>
      </c>
      <c r="F82" s="27"/>
      <c r="G82" s="27" t="s">
        <v>78</v>
      </c>
      <c r="H82" s="27"/>
      <c r="I82" s="27" t="s">
        <v>82</v>
      </c>
    </row>
    <row r="83" spans="1:9" ht="12.75">
      <c r="A83" s="9"/>
      <c r="B83" s="27" t="s">
        <v>83</v>
      </c>
      <c r="C83" s="27"/>
      <c r="D83" s="27"/>
      <c r="E83" s="27" t="s">
        <v>84</v>
      </c>
      <c r="F83" s="27"/>
      <c r="G83" s="27" t="s">
        <v>85</v>
      </c>
      <c r="H83" s="27"/>
      <c r="I83" s="27" t="s">
        <v>86</v>
      </c>
    </row>
    <row r="84" spans="1:9" ht="12.75">
      <c r="A84" s="9"/>
      <c r="B84" s="27" t="s">
        <v>87</v>
      </c>
      <c r="C84" s="27"/>
      <c r="D84" s="27"/>
      <c r="E84" s="27" t="s">
        <v>16</v>
      </c>
      <c r="F84" s="27"/>
      <c r="G84" s="27" t="s">
        <v>88</v>
      </c>
      <c r="H84" s="27"/>
      <c r="I84" s="27" t="s">
        <v>89</v>
      </c>
    </row>
    <row r="85" spans="1:9" ht="12.75">
      <c r="A85" s="9"/>
      <c r="B85" s="27" t="s">
        <v>90</v>
      </c>
      <c r="C85" s="27"/>
      <c r="D85" s="27"/>
      <c r="E85" s="27" t="s">
        <v>91</v>
      </c>
      <c r="F85" s="27"/>
      <c r="G85" s="27">
        <v>1502137</v>
      </c>
      <c r="H85" s="27"/>
      <c r="I85" s="27" t="s">
        <v>92</v>
      </c>
    </row>
    <row r="86" spans="1:9" ht="12.75">
      <c r="A86" s="9"/>
      <c r="B86" s="27" t="s">
        <v>93</v>
      </c>
      <c r="C86" s="27"/>
      <c r="D86" s="27"/>
      <c r="E86" s="27" t="s">
        <v>91</v>
      </c>
      <c r="F86" s="27"/>
      <c r="G86" s="27"/>
      <c r="H86" s="27"/>
      <c r="I86" s="27"/>
    </row>
    <row r="87" spans="1:9" s="4" customFormat="1" ht="12.75">
      <c r="A87" s="9"/>
      <c r="B87" s="27" t="s">
        <v>94</v>
      </c>
      <c r="C87" s="27"/>
      <c r="D87" s="27"/>
      <c r="E87" s="27" t="s">
        <v>95</v>
      </c>
      <c r="F87" s="27"/>
      <c r="G87" s="27" t="s">
        <v>96</v>
      </c>
      <c r="H87" s="27"/>
      <c r="I87" s="27" t="s">
        <v>97</v>
      </c>
    </row>
    <row r="88" spans="1:9" s="4" customFormat="1" ht="12.75">
      <c r="A88" s="9"/>
      <c r="B88" s="27" t="s">
        <v>98</v>
      </c>
      <c r="C88" s="27"/>
      <c r="D88" s="27"/>
      <c r="E88" s="27" t="s">
        <v>99</v>
      </c>
      <c r="F88" s="27"/>
      <c r="G88" s="27" t="s">
        <v>100</v>
      </c>
      <c r="H88" s="27"/>
      <c r="I88" s="27">
        <v>557893</v>
      </c>
    </row>
    <row r="89" spans="1:9" ht="12.75">
      <c r="A89" s="9"/>
      <c r="B89" s="27" t="s">
        <v>101</v>
      </c>
      <c r="C89" s="27"/>
      <c r="D89" s="27"/>
      <c r="E89" s="27" t="s">
        <v>99</v>
      </c>
      <c r="F89" s="27"/>
      <c r="G89" s="27" t="s">
        <v>100</v>
      </c>
      <c r="H89" s="27"/>
      <c r="I89" s="27">
        <v>848705</v>
      </c>
    </row>
    <row r="90" spans="2:9" ht="12.75">
      <c r="B90" s="22" t="s">
        <v>102</v>
      </c>
      <c r="C90" s="22"/>
      <c r="D90" s="22"/>
      <c r="E90" s="22" t="s">
        <v>16</v>
      </c>
      <c r="F90" s="22"/>
      <c r="G90" s="22">
        <v>626189</v>
      </c>
      <c r="H90" s="22"/>
      <c r="I90" s="22"/>
    </row>
    <row r="91" spans="1:9" ht="12.75">
      <c r="A91" s="9"/>
      <c r="B91" s="27" t="s">
        <v>103</v>
      </c>
      <c r="C91" s="27"/>
      <c r="D91" s="27"/>
      <c r="E91" s="27" t="s">
        <v>104</v>
      </c>
      <c r="F91" s="27"/>
      <c r="G91" s="27" t="s">
        <v>105</v>
      </c>
      <c r="H91" s="27"/>
      <c r="I91" s="27" t="s">
        <v>115</v>
      </c>
    </row>
    <row r="92" spans="2:9" ht="12.75">
      <c r="B92" s="27" t="s">
        <v>119</v>
      </c>
      <c r="C92" s="27"/>
      <c r="D92" s="27"/>
      <c r="E92" s="27"/>
      <c r="F92" s="27"/>
      <c r="G92" s="27"/>
      <c r="H92" s="27"/>
      <c r="I92" s="27"/>
    </row>
    <row r="93" spans="2:9" ht="12.75">
      <c r="B93" s="27" t="s">
        <v>11</v>
      </c>
      <c r="C93" s="27"/>
      <c r="D93" s="27"/>
      <c r="E93" s="27"/>
      <c r="F93" s="27"/>
      <c r="G93" s="27"/>
      <c r="H93" s="27"/>
      <c r="I93" s="27"/>
    </row>
    <row r="94" spans="1:9" s="9" customFormat="1" ht="12.75">
      <c r="A94" s="3"/>
      <c r="B94" s="3"/>
      <c r="C94" s="3"/>
      <c r="D94" s="3"/>
      <c r="E94" s="3"/>
      <c r="F94" s="3"/>
      <c r="G94" s="3"/>
      <c r="H94" s="3"/>
      <c r="I94" s="3"/>
    </row>
    <row r="96" ht="12.75">
      <c r="A96" s="9" t="s">
        <v>9</v>
      </c>
    </row>
    <row r="119" spans="1:9" s="9" customFormat="1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s="9" customFormat="1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s="9" customFormat="1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s="9" customFormat="1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s="9" customFormat="1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s="9" customFormat="1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s="9" customFormat="1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s="9" customFormat="1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s="9" customFormat="1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s="9" customFormat="1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s="9" customFormat="1" ht="12.75">
      <c r="A129" s="3"/>
      <c r="B129" s="3"/>
      <c r="C129" s="3"/>
      <c r="D129" s="3"/>
      <c r="E129" s="3"/>
      <c r="F129" s="3"/>
      <c r="G129" s="3"/>
      <c r="H129" s="3"/>
      <c r="I129" s="3"/>
    </row>
    <row r="131" spans="1:9" s="9" customFormat="1" ht="12.75">
      <c r="A131" s="3"/>
      <c r="B131" s="3"/>
      <c r="C131" s="3"/>
      <c r="D131" s="3"/>
      <c r="E131" s="3"/>
      <c r="F131" s="3"/>
      <c r="G131" s="3"/>
      <c r="H131" s="3"/>
      <c r="I131" s="3"/>
    </row>
  </sheetData>
  <mergeCells count="9">
    <mergeCell ref="E3:F3"/>
    <mergeCell ref="E4:F4"/>
    <mergeCell ref="B5:E5"/>
    <mergeCell ref="E6:F6"/>
    <mergeCell ref="E7:F7"/>
    <mergeCell ref="A77:B77"/>
    <mergeCell ref="A46:E46"/>
    <mergeCell ref="A9:C9"/>
    <mergeCell ref="A48:I48"/>
  </mergeCells>
  <printOptions/>
  <pageMargins left="0.75" right="0.75" top="1" bottom="1" header="0.5" footer="0.5"/>
  <pageSetup fitToHeight="0" fitToWidth="1" horizontalDpi="600" verticalDpi="600" orientation="portrait" scale="91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Weir</dc:creator>
  <cp:keywords/>
  <dc:description/>
  <cp:lastModifiedBy>Jim</cp:lastModifiedBy>
  <cp:lastPrinted>2002-04-20T21:24:16Z</cp:lastPrinted>
  <dcterms:created xsi:type="dcterms:W3CDTF">1999-07-11T04:26:35Z</dcterms:created>
  <dcterms:modified xsi:type="dcterms:W3CDTF">2003-04-14T18:55:04Z</dcterms:modified>
  <cp:category/>
  <cp:version/>
  <cp:contentType/>
  <cp:contentStatus/>
</cp:coreProperties>
</file>